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5" windowWidth="19095" windowHeight="13200"/>
  </bookViews>
  <sheets>
    <sheet name="Inversa" sheetId="6" r:id="rId1"/>
    <sheet name="Diretta" sheetId="1" r:id="rId2"/>
    <sheet name="Arduino" sheetId="4" r:id="rId3"/>
  </sheets>
  <calcPr calcId="125725"/>
</workbook>
</file>

<file path=xl/calcChain.xml><?xml version="1.0" encoding="utf-8"?>
<calcChain xmlns="http://schemas.openxmlformats.org/spreadsheetml/2006/main">
  <c r="F11" i="6"/>
  <c r="F9" i="4"/>
  <c r="K19" i="6"/>
  <c r="J19"/>
  <c r="G19"/>
  <c r="F19"/>
  <c r="C19"/>
  <c r="B19"/>
  <c r="J8"/>
  <c r="J9" s="1"/>
  <c r="F8"/>
  <c r="F9" s="1"/>
  <c r="B8"/>
  <c r="B9" s="1"/>
  <c r="B11" i="1"/>
  <c r="B17" s="1"/>
  <c r="J8" i="4"/>
  <c r="J9" s="1"/>
  <c r="F8"/>
  <c r="K19"/>
  <c r="J19"/>
  <c r="G19"/>
  <c r="F19"/>
  <c r="B19"/>
  <c r="C19"/>
  <c r="B12" i="1"/>
  <c r="C17" s="1"/>
  <c r="B9"/>
  <c r="C16" s="1"/>
  <c r="B8"/>
  <c r="B16" s="1"/>
  <c r="F23" i="4" l="1"/>
  <c r="F23" i="6"/>
  <c r="F10"/>
  <c r="B23"/>
  <c r="B10"/>
  <c r="J23"/>
  <c r="J10"/>
  <c r="J11" s="1"/>
  <c r="J10" i="4"/>
  <c r="J11" s="1"/>
  <c r="J22" s="1"/>
  <c r="J23"/>
  <c r="F10"/>
  <c r="F11" s="1"/>
  <c r="B8"/>
  <c r="B11" i="6" l="1"/>
  <c r="B13" s="1"/>
  <c r="B18" s="1"/>
  <c r="F13"/>
  <c r="F18" s="1"/>
  <c r="F22"/>
  <c r="F14"/>
  <c r="G18" s="1"/>
  <c r="J14"/>
  <c r="K18" s="1"/>
  <c r="J13"/>
  <c r="J18" s="1"/>
  <c r="J22"/>
  <c r="J13" i="4"/>
  <c r="J14"/>
  <c r="F14"/>
  <c r="F22"/>
  <c r="F13"/>
  <c r="B9"/>
  <c r="B23" s="1"/>
  <c r="B14" i="6" l="1"/>
  <c r="C18" s="1"/>
  <c r="B22"/>
  <c r="B10" i="4"/>
  <c r="B11" l="1"/>
  <c r="B22" s="1"/>
  <c r="J18" l="1"/>
  <c r="F18"/>
  <c r="K18"/>
  <c r="G18"/>
  <c r="B13"/>
  <c r="B18" s="1"/>
  <c r="B14"/>
  <c r="C18" s="1"/>
</calcChain>
</file>

<file path=xl/sharedStrings.xml><?xml version="1.0" encoding="utf-8"?>
<sst xmlns="http://schemas.openxmlformats.org/spreadsheetml/2006/main" count="133" uniqueCount="41">
  <si>
    <t>l1</t>
  </si>
  <si>
    <t>l2</t>
  </si>
  <si>
    <t>mm</t>
  </si>
  <si>
    <t>q1</t>
  </si>
  <si>
    <t>q2</t>
  </si>
  <si>
    <t>x</t>
  </si>
  <si>
    <t>y</t>
  </si>
  <si>
    <t>x2</t>
  </si>
  <si>
    <t>y1</t>
  </si>
  <si>
    <t>x1</t>
  </si>
  <si>
    <t>Punti</t>
  </si>
  <si>
    <t>y2</t>
  </si>
  <si>
    <t>Cinematica Diretta Robot Planare</t>
  </si>
  <si>
    <t>A</t>
  </si>
  <si>
    <t>B</t>
  </si>
  <si>
    <t>C</t>
  </si>
  <si>
    <t>Trovare gli angoli necessari a raggiungere le posizioni A - B - C</t>
  </si>
  <si>
    <t>A Gomito basso</t>
  </si>
  <si>
    <t>B Gomito alto</t>
  </si>
  <si>
    <t>C Gomito alto</t>
  </si>
  <si>
    <t>Programma Arduino</t>
  </si>
  <si>
    <t>l1 =</t>
  </si>
  <si>
    <t>l2 =</t>
  </si>
  <si>
    <t>xA =</t>
  </si>
  <si>
    <t>yA =</t>
  </si>
  <si>
    <t>xB =</t>
  </si>
  <si>
    <t>yB =</t>
  </si>
  <si>
    <t>xC =</t>
  </si>
  <si>
    <t>yC =</t>
  </si>
  <si>
    <t>c2 =</t>
  </si>
  <si>
    <t>q2 =</t>
  </si>
  <si>
    <t>s2 =</t>
  </si>
  <si>
    <t>q1 =</t>
  </si>
  <si>
    <t>x1 =</t>
  </si>
  <si>
    <t>y1 =</t>
  </si>
  <si>
    <t>Disegnare il robot nella posizione B mettendo in evidenza gli angoli dei giunti</t>
  </si>
  <si>
    <t>Programma Controllo Robot Planare</t>
  </si>
  <si>
    <t>Cinematica Inversa Robot Planare</t>
  </si>
  <si>
    <r>
      <t>cos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2 =</t>
    </r>
  </si>
  <si>
    <r>
      <t>sen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2 =</t>
    </r>
  </si>
  <si>
    <t>A Gomito alto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</si>
</sst>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7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5" fillId="2" borderId="0" xfId="0" applyFont="1" applyFill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0" fillId="3" borderId="3" xfId="0" applyNumberFormat="1" applyFill="1" applyBorder="1"/>
    <xf numFmtId="165" fontId="0" fillId="3" borderId="5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F81BD"/>
      <color rgb="FFFF0000"/>
      <color rgb="FFC6D9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Inversa!$B$17:$B$19</c:f>
              <c:numCache>
                <c:formatCode>0.0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190</c:v>
                </c:pt>
              </c:numCache>
            </c:numRef>
          </c:xVal>
          <c:yVal>
            <c:numRef>
              <c:f>Inversa!$C$17:$C$19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Inversa!$F$17:$F$19</c:f>
              <c:numCache>
                <c:formatCode>0.0</c:formatCode>
                <c:ptCount val="3"/>
                <c:pt idx="0">
                  <c:v>0</c:v>
                </c:pt>
                <c:pt idx="1">
                  <c:v>50.01873665028009</c:v>
                </c:pt>
                <c:pt idx="2">
                  <c:v>120</c:v>
                </c:pt>
              </c:numCache>
            </c:numRef>
          </c:xVal>
          <c:yVal>
            <c:numRef>
              <c:f>Inversa!$G$17:$G$19</c:f>
              <c:numCache>
                <c:formatCode>0.0</c:formatCode>
                <c:ptCount val="3"/>
                <c:pt idx="0">
                  <c:v>0</c:v>
                </c:pt>
                <c:pt idx="1">
                  <c:v>86.591720065546269</c:v>
                </c:pt>
                <c:pt idx="2">
                  <c:v>30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Inversa!$J$17:$J$19</c:f>
              <c:numCache>
                <c:formatCode>0.0</c:formatCode>
                <c:ptCount val="3"/>
                <c:pt idx="0">
                  <c:v>0</c:v>
                </c:pt>
                <c:pt idx="1">
                  <c:v>10.001396669840069</c:v>
                </c:pt>
                <c:pt idx="2">
                  <c:v>100</c:v>
                </c:pt>
              </c:numCache>
            </c:numRef>
          </c:xVal>
          <c:yVal>
            <c:numRef>
              <c:f>Inversa!$K$17:$K$19</c:f>
              <c:numCache>
                <c:formatCode>0.0</c:formatCode>
                <c:ptCount val="3"/>
                <c:pt idx="0">
                  <c:v>0</c:v>
                </c:pt>
                <c:pt idx="1">
                  <c:v>99.498603330159924</c:v>
                </c:pt>
                <c:pt idx="2">
                  <c:v>100</c:v>
                </c:pt>
              </c:numCache>
            </c:numRef>
          </c:yVal>
        </c:ser>
        <c:axId val="116145536"/>
        <c:axId val="116130944"/>
      </c:scatterChart>
      <c:valAx>
        <c:axId val="116145536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16130944"/>
        <c:crosses val="autoZero"/>
        <c:crossBetween val="midCat"/>
        <c:majorUnit val="20"/>
        <c:minorUnit val="10"/>
      </c:valAx>
      <c:valAx>
        <c:axId val="116130944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16145536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20"/>
            </c:marker>
          </c:dPt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8"/>
            </c:marker>
            <c:spPr>
              <a:ln w="63500"/>
            </c:spPr>
          </c:dPt>
          <c:xVal>
            <c:numRef>
              <c:f>Diretta!$B$15:$B$17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69.318764811909929</c:v>
                </c:pt>
                <c:pt idx="2">
                  <c:v>79.060881879114504</c:v>
                </c:pt>
              </c:numCache>
            </c:numRef>
          </c:xVal>
          <c:yVal>
            <c:numRef>
              <c:f>Diretta!$C$15:$C$17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-9.74211706720458</c:v>
                </c:pt>
                <c:pt idx="2">
                  <c:v>59.576647744705348</c:v>
                </c:pt>
              </c:numCache>
            </c:numRef>
          </c:yVal>
        </c:ser>
        <c:axId val="115120384"/>
        <c:axId val="115130368"/>
      </c:scatterChart>
      <c:valAx>
        <c:axId val="115120384"/>
        <c:scaling>
          <c:orientation val="minMax"/>
          <c:max val="140"/>
          <c:min val="-140"/>
        </c:scaling>
        <c:axPos val="b"/>
        <c:minorGridlines/>
        <c:numFmt formatCode="General" sourceLinked="1"/>
        <c:tickLblPos val="nextTo"/>
        <c:spPr>
          <a:ln w="22225"/>
        </c:spPr>
        <c:crossAx val="115130368"/>
        <c:crosses val="autoZero"/>
        <c:crossBetween val="midCat"/>
        <c:majorUnit val="20"/>
        <c:minorUnit val="10"/>
      </c:valAx>
      <c:valAx>
        <c:axId val="115130368"/>
        <c:scaling>
          <c:orientation val="minMax"/>
          <c:max val="140"/>
          <c:min val="-140"/>
        </c:scaling>
        <c:axPos val="l"/>
        <c:majorGridlines/>
        <c:minorGridlines/>
        <c:numFmt formatCode="General" sourceLinked="1"/>
        <c:tickLblPos val="nextTo"/>
        <c:spPr>
          <a:ln w="22225"/>
        </c:spPr>
        <c:crossAx val="115120384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Arduino!$B$17:$B$19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Arduino!$C$17:$C$19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Arduino!$F$17:$F$19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Arduino!$G$17:$G$19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  <c:spPr>
              <a:ln w="82550">
                <a:solidFill>
                  <a:schemeClr val="tx1"/>
                </a:solidFill>
              </a:ln>
            </c:spP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Arduino!$J$17:$J$19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Arduino!$K$17:$K$19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16356608"/>
        <c:axId val="116358144"/>
      </c:scatterChart>
      <c:valAx>
        <c:axId val="116356608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16358144"/>
        <c:crosses val="autoZero"/>
        <c:crossBetween val="midCat"/>
        <c:majorUnit val="20"/>
        <c:minorUnit val="10"/>
      </c:valAx>
      <c:valAx>
        <c:axId val="116358144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16356608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199292</xdr:colOff>
      <xdr:row>0</xdr:row>
      <xdr:rowOff>246183</xdr:rowOff>
    </xdr:from>
    <xdr:to>
      <xdr:col>19</xdr:col>
      <xdr:colOff>46893</xdr:colOff>
      <xdr:row>24</xdr:row>
      <xdr:rowOff>123092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498231</xdr:colOff>
      <xdr:row>2</xdr:row>
      <xdr:rowOff>16119</xdr:rowOff>
    </xdr:from>
    <xdr:to>
      <xdr:col>14</xdr:col>
      <xdr:colOff>375871</xdr:colOff>
      <xdr:row>9</xdr:row>
      <xdr:rowOff>14423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6269" y="411773"/>
          <a:ext cx="1658083" cy="1346458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0.89748</cdr:x>
      <cdr:y>0.33657</cdr:y>
    </cdr:from>
    <cdr:to>
      <cdr:x>0.95208</cdr:x>
      <cdr:y>0.39281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124323" y="1509680"/>
          <a:ext cx="250911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0.56724</cdr:x>
      <cdr:y>0.06638</cdr:y>
    </cdr:from>
    <cdr:to>
      <cdr:x>0.61439</cdr:x>
      <cdr:y>0.12262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06721" y="297731"/>
          <a:ext cx="216676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0.8444</cdr:x>
      <cdr:y>0.11229</cdr:y>
    </cdr:from>
    <cdr:to>
      <cdr:x>0.89899</cdr:x>
      <cdr:y>0.16853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3880381" y="503672"/>
          <a:ext cx="250865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345830</xdr:colOff>
      <xdr:row>2</xdr:row>
      <xdr:rowOff>11721</xdr:rowOff>
    </xdr:from>
    <xdr:to>
      <xdr:col>13</xdr:col>
      <xdr:colOff>472440</xdr:colOff>
      <xdr:row>33</xdr:row>
      <xdr:rowOff>83820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590549</xdr:colOff>
      <xdr:row>2</xdr:row>
      <xdr:rowOff>146050</xdr:rowOff>
    </xdr:from>
    <xdr:to>
      <xdr:col>7</xdr:col>
      <xdr:colOff>357960</xdr:colOff>
      <xdr:row>4</xdr:row>
      <xdr:rowOff>177800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3749" y="539750"/>
          <a:ext cx="2205811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0.74958</cdr:x>
      <cdr:y>0.27975</cdr:y>
    </cdr:from>
    <cdr:to>
      <cdr:x>0.77713</cdr:x>
      <cdr:y>0.31081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4664319" y="1601179"/>
          <a:ext cx="171451" cy="177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3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0.88011</cdr:x>
      <cdr:y>0.4506</cdr:y>
    </cdr:from>
    <cdr:to>
      <cdr:x>0.90979</cdr:x>
      <cdr:y>0.48156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5476579" y="2579079"/>
          <a:ext cx="184691" cy="1771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0.7386</cdr:x>
      <cdr:y>0.20764</cdr:y>
    </cdr:from>
    <cdr:to>
      <cdr:x>0.78575</cdr:x>
      <cdr:y>0.25634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596047" y="1188429"/>
          <a:ext cx="293396" cy="278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0.52038</cdr:x>
      <cdr:y>0.07701</cdr:y>
    </cdr:from>
    <cdr:to>
      <cdr:x>0.54854</cdr:x>
      <cdr:y>0.10668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3238097" y="440751"/>
          <a:ext cx="175274" cy="169828"/>
        </a:xfrm>
        <a:prstGeom xmlns:a="http://schemas.openxmlformats.org/drawingml/2006/main" prst="ellipse">
          <a:avLst/>
        </a:prstGeom>
        <a:solidFill xmlns:a="http://schemas.openxmlformats.org/drawingml/2006/main">
          <a:srgbClr val="4F81BD">
            <a:alpha val="18824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0.56005</cdr:x>
      <cdr:y>0.04555</cdr:y>
    </cdr:from>
    <cdr:to>
      <cdr:x>0.60467</cdr:x>
      <cdr:y>0.09669</cdr:y>
    </cdr:to>
    <cdr:sp macro="" textlink="">
      <cdr:nvSpPr>
        <cdr:cNvPr id="6" name="CasellaDiTesto 4"/>
        <cdr:cNvSpPr txBox="1"/>
      </cdr:nvSpPr>
      <cdr:spPr>
        <a:xfrm xmlns:a="http://schemas.openxmlformats.org/drawingml/2006/main">
          <a:off x="3484983" y="260716"/>
          <a:ext cx="277637" cy="292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0.87293</cdr:x>
      <cdr:y>0.39069</cdr:y>
    </cdr:from>
    <cdr:to>
      <cdr:x>0.91387</cdr:x>
      <cdr:y>0.43716</cdr:y>
    </cdr:to>
    <cdr:sp macro="" textlink="">
      <cdr:nvSpPr>
        <cdr:cNvPr id="7" name="CasellaDiTesto 5"/>
        <cdr:cNvSpPr txBox="1"/>
      </cdr:nvSpPr>
      <cdr:spPr>
        <a:xfrm xmlns:a="http://schemas.openxmlformats.org/drawingml/2006/main">
          <a:off x="5431874" y="2236179"/>
          <a:ext cx="254796" cy="265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234463</xdr:colOff>
      <xdr:row>1</xdr:row>
      <xdr:rowOff>11721</xdr:rowOff>
    </xdr:from>
    <xdr:to>
      <xdr:col>19</xdr:col>
      <xdr:colOff>82064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35169</xdr:colOff>
      <xdr:row>27</xdr:row>
      <xdr:rowOff>41029</xdr:rowOff>
    </xdr:from>
    <xdr:to>
      <xdr:col>19</xdr:col>
      <xdr:colOff>312420</xdr:colOff>
      <xdr:row>37</xdr:row>
      <xdr:rowOff>167640</xdr:rowOff>
    </xdr:to>
    <xdr:sp macro="" textlink="">
      <xdr:nvSpPr>
        <xdr:cNvPr id="6" name="CasellaDiTesto 5"/>
        <xdr:cNvSpPr txBox="1"/>
      </xdr:nvSpPr>
      <xdr:spPr>
        <a:xfrm>
          <a:off x="35169" y="5047369"/>
          <a:ext cx="9329811" cy="1955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Scrivere il</a:t>
          </a:r>
          <a:r>
            <a:rPr lang="it-IT" sz="1200" baseline="0"/>
            <a:t> programma Arduino che effettua il seguente ciclo semi-automatico: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1- Quando viene premuto un programma START il robot si sposta sul pezzo in posizione  A e attiva una elettrocalamita che solleva il pezzo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2- Si sposta nella posizione B; rilascia il pezzo che deve essere controllato e si porta nella posizione di riposo (angoli = 0)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3- Al termine del controllo il robor ritorna nella posizione B e se il controllo è POSITIVO il pezzo viene portato in posizione C e rilasciato; poi il robot torna nella posizione di riposo. </a:t>
          </a:r>
          <a:br>
            <a:rPr lang="it-IT" sz="1200" baseline="0"/>
          </a:br>
          <a:r>
            <a:rPr lang="it-IT" sz="1200" baseline="0"/>
            <a:t>Se il controllo è NEGATIVO il robot riporta il pezzo nella posizione iniziale A e poi torna nella posizione di riposo.</a:t>
          </a:r>
          <a:endParaRPr lang="it-IT" sz="1200"/>
        </a:p>
      </xdr:txBody>
    </xdr:sp>
    <xdr:clientData/>
  </xdr:twoCellAnchor>
  <xdr:twoCellAnchor>
    <xdr:from>
      <xdr:col>0</xdr:col>
      <xdr:colOff>116130</xdr:colOff>
      <xdr:row>40</xdr:row>
      <xdr:rowOff>130714</xdr:rowOff>
    </xdr:from>
    <xdr:to>
      <xdr:col>18</xdr:col>
      <xdr:colOff>594360</xdr:colOff>
      <xdr:row>69</xdr:row>
      <xdr:rowOff>99060</xdr:rowOff>
    </xdr:to>
    <xdr:grpSp>
      <xdr:nvGrpSpPr>
        <xdr:cNvPr id="40" name="Gruppo 39"/>
        <xdr:cNvGrpSpPr/>
      </xdr:nvGrpSpPr>
      <xdr:grpSpPr>
        <a:xfrm>
          <a:off x="116130" y="7889926"/>
          <a:ext cx="8801615" cy="5492846"/>
          <a:chOff x="4962450" y="4641754"/>
          <a:chExt cx="7109173" cy="3654374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962450" y="4641754"/>
            <a:ext cx="6197333" cy="365437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grpSp>
        <xdr:nvGrpSpPr>
          <xdr:cNvPr id="39" name="Gruppo 38"/>
          <xdr:cNvGrpSpPr/>
        </xdr:nvGrpSpPr>
        <xdr:grpSpPr>
          <a:xfrm>
            <a:off x="5453461" y="4825524"/>
            <a:ext cx="6618162" cy="3099862"/>
            <a:chOff x="5453461" y="4825524"/>
            <a:chExt cx="6618162" cy="3099862"/>
          </a:xfrm>
        </xdr:grpSpPr>
        <xdr:sp macro="" textlink="">
          <xdr:nvSpPr>
            <xdr:cNvPr id="10" name="CasellaDiTesto 9"/>
            <xdr:cNvSpPr txBox="1"/>
          </xdr:nvSpPr>
          <xdr:spPr>
            <a:xfrm>
              <a:off x="7701475" y="7323993"/>
              <a:ext cx="644769" cy="4372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SERVO1 0-180°</a:t>
              </a:r>
            </a:p>
          </xdr:txBody>
        </xdr:sp>
        <xdr:sp macro="" textlink="">
          <xdr:nvSpPr>
            <xdr:cNvPr id="11" name="CasellaDiTesto 10"/>
            <xdr:cNvSpPr txBox="1"/>
          </xdr:nvSpPr>
          <xdr:spPr>
            <a:xfrm>
              <a:off x="8332834" y="6539718"/>
              <a:ext cx="705072" cy="4595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SERVO2 </a:t>
              </a:r>
              <a:r>
                <a:rPr lang="it-IT" sz="14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0-180°</a:t>
              </a:r>
              <a:endParaRPr lang="it-IT" sz="1400"/>
            </a:p>
          </xdr:txBody>
        </xdr:sp>
        <xdr:sp macro="" textlink="">
          <xdr:nvSpPr>
            <xdr:cNvPr id="12" name="CasellaDiTesto 11"/>
            <xdr:cNvSpPr txBox="1"/>
          </xdr:nvSpPr>
          <xdr:spPr>
            <a:xfrm>
              <a:off x="10784644" y="6687430"/>
              <a:ext cx="819414" cy="38665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ATTUATORE (0/1)</a:t>
              </a:r>
            </a:p>
          </xdr:txBody>
        </xdr:sp>
        <xdr:cxnSp macro="">
          <xdr:nvCxnSpPr>
            <xdr:cNvPr id="14" name="Connettore 2 13"/>
            <xdr:cNvCxnSpPr>
              <a:stCxn id="10" idx="0"/>
            </xdr:cNvCxnSpPr>
          </xdr:nvCxnSpPr>
          <xdr:spPr>
            <a:xfrm rot="16200000" flipV="1">
              <a:off x="6939478" y="6239611"/>
              <a:ext cx="908538" cy="1260226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2 15"/>
            <xdr:cNvCxnSpPr>
              <a:stCxn id="11" idx="0"/>
            </xdr:cNvCxnSpPr>
          </xdr:nvCxnSpPr>
          <xdr:spPr>
            <a:xfrm rot="16200000" flipV="1">
              <a:off x="8102571" y="5956919"/>
              <a:ext cx="943705" cy="221893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2 17"/>
            <xdr:cNvCxnSpPr>
              <a:stCxn id="12" idx="1"/>
            </xdr:cNvCxnSpPr>
          </xdr:nvCxnSpPr>
          <xdr:spPr>
            <a:xfrm rot="10800000">
              <a:off x="10391932" y="6841000"/>
              <a:ext cx="392712" cy="3975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Memoria ad accesso diretto 18"/>
            <xdr:cNvSpPr/>
          </xdr:nvSpPr>
          <xdr:spPr>
            <a:xfrm>
              <a:off x="11282876" y="7724920"/>
              <a:ext cx="298937" cy="200466"/>
            </a:xfrm>
            <a:prstGeom prst="flowChartMagneticDrum">
              <a:avLst/>
            </a:prstGeom>
            <a:ln w="635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21" name="Connettore 2 20"/>
            <xdr:cNvCxnSpPr>
              <a:stCxn id="19" idx="1"/>
            </xdr:cNvCxnSpPr>
          </xdr:nvCxnSpPr>
          <xdr:spPr>
            <a:xfrm rot="10800000" flipV="1">
              <a:off x="11101172" y="7825740"/>
              <a:ext cx="181705" cy="5862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sellaDiTesto 21"/>
            <xdr:cNvSpPr txBox="1"/>
          </xdr:nvSpPr>
          <xdr:spPr>
            <a:xfrm>
              <a:off x="11367239" y="7134097"/>
              <a:ext cx="704384" cy="35519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SENSORE (0/1)</a:t>
              </a:r>
            </a:p>
          </xdr:txBody>
        </xdr:sp>
        <xdr:cxnSp macro="">
          <xdr:nvCxnSpPr>
            <xdr:cNvPr id="24" name="Connettore 2 23"/>
            <xdr:cNvCxnSpPr>
              <a:stCxn id="22" idx="2"/>
              <a:endCxn id="19" idx="4"/>
            </xdr:cNvCxnSpPr>
          </xdr:nvCxnSpPr>
          <xdr:spPr>
            <a:xfrm rot="5400000">
              <a:off x="11482690" y="7588411"/>
              <a:ext cx="335866" cy="13761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sellaDiTesto 37"/>
            <xdr:cNvSpPr txBox="1"/>
          </xdr:nvSpPr>
          <xdr:spPr>
            <a:xfrm>
              <a:off x="5453461" y="4825524"/>
              <a:ext cx="1286707" cy="311930"/>
            </a:xfrm>
            <a:prstGeom prst="rect">
              <a:avLst/>
            </a:prstGeom>
            <a:ln/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2000" b="1"/>
                <a:t>START (0/1)</a:t>
              </a:r>
            </a:p>
          </xdr:txBody>
        </xdr:sp>
      </xdr:grpSp>
    </xdr:grpSp>
    <xdr:clientData/>
  </xdr:twoCellAnchor>
  <xdr:twoCellAnchor>
    <xdr:from>
      <xdr:col>14</xdr:col>
      <xdr:colOff>24690</xdr:colOff>
      <xdr:row>65</xdr:row>
      <xdr:rowOff>69754</xdr:rowOff>
    </xdr:from>
    <xdr:to>
      <xdr:col>15</xdr:col>
      <xdr:colOff>299010</xdr:colOff>
      <xdr:row>68</xdr:row>
      <xdr:rowOff>33517</xdr:rowOff>
    </xdr:to>
    <xdr:sp macro="" textlink="">
      <xdr:nvSpPr>
        <xdr:cNvPr id="48" name="CasellaDiTesto 47"/>
        <xdr:cNvSpPr txBox="1"/>
      </xdr:nvSpPr>
      <xdr:spPr>
        <a:xfrm>
          <a:off x="6029250" y="12109354"/>
          <a:ext cx="883920" cy="51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200"/>
            <a:t>PEZZO</a:t>
          </a:r>
          <a:br>
            <a:rPr lang="it-IT" sz="1200"/>
          </a:br>
          <a:r>
            <a:rPr lang="it-IT" sz="1200"/>
            <a:t>METALLO</a:t>
          </a:r>
        </a:p>
      </xdr:txBody>
    </xdr:sp>
    <xdr:clientData/>
  </xdr:twoCellAnchor>
  <xdr:twoCellAnchor>
    <xdr:from>
      <xdr:col>15</xdr:col>
      <xdr:colOff>299010</xdr:colOff>
      <xdr:row>65</xdr:row>
      <xdr:rowOff>60960</xdr:rowOff>
    </xdr:from>
    <xdr:to>
      <xdr:col>16</xdr:col>
      <xdr:colOff>137160</xdr:colOff>
      <xdr:row>66</xdr:row>
      <xdr:rowOff>143076</xdr:rowOff>
    </xdr:to>
    <xdr:cxnSp macro="">
      <xdr:nvCxnSpPr>
        <xdr:cNvPr id="52" name="Connettore 2 51"/>
        <xdr:cNvCxnSpPr>
          <a:stCxn id="48" idx="3"/>
        </xdr:cNvCxnSpPr>
      </xdr:nvCxnSpPr>
      <xdr:spPr>
        <a:xfrm flipV="1">
          <a:off x="6913170" y="12100560"/>
          <a:ext cx="447750" cy="2649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492370</xdr:colOff>
      <xdr:row>2</xdr:row>
      <xdr:rowOff>23445</xdr:rowOff>
    </xdr:from>
    <xdr:to>
      <xdr:col>14</xdr:col>
      <xdr:colOff>363416</xdr:colOff>
      <xdr:row>9</xdr:row>
      <xdr:rowOff>21749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7155" y="427891"/>
          <a:ext cx="1699846" cy="129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0.76674</cdr:x>
      <cdr:y>0.22059</cdr:y>
    </cdr:from>
    <cdr:to>
      <cdr:x>0.82134</cdr:x>
      <cdr:y>0.27683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22404" y="950336"/>
          <a:ext cx="257953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0.03534</cdr:y>
    </cdr:from>
    <cdr:to>
      <cdr:x>0.61439</cdr:x>
      <cdr:y>0.09158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79892" y="152238"/>
          <a:ext cx="222756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="130" zoomScaleNormal="130" workbookViewId="0">
      <selection activeCell="W8" sqref="W8"/>
    </sheetView>
  </sheetViews>
  <sheetFormatPr defaultColWidth="8.85546875" defaultRowHeight="15"/>
  <cols>
    <col min="1" max="2" width="7.28515625" style="2" customWidth="1"/>
    <col min="3" max="3" width="6.140625" style="2" customWidth="1"/>
    <col min="4" max="4" width="2.42578125" style="2" customWidth="1"/>
    <col min="5" max="5" width="7.7109375" style="2" customWidth="1"/>
    <col min="6" max="6" width="7.28515625" style="2" customWidth="1"/>
    <col min="7" max="7" width="6.42578125" style="2" customWidth="1"/>
    <col min="8" max="8" width="2.7109375" style="2" customWidth="1"/>
    <col min="9" max="9" width="8" style="2" customWidth="1"/>
    <col min="10" max="10" width="6.42578125" style="2" customWidth="1"/>
    <col min="11" max="11" width="6.140625" style="2" customWidth="1"/>
    <col min="12" max="16384" width="8.85546875" style="2"/>
  </cols>
  <sheetData>
    <row r="1" spans="1:11" ht="21">
      <c r="A1" s="43" t="s">
        <v>37</v>
      </c>
    </row>
    <row r="2" spans="1:11" ht="10.9" customHeight="1" thickBot="1">
      <c r="A2" s="1"/>
    </row>
    <row r="3" spans="1:11">
      <c r="A3" s="19" t="s">
        <v>21</v>
      </c>
      <c r="B3" s="29">
        <v>100</v>
      </c>
      <c r="C3" s="2" t="s">
        <v>2</v>
      </c>
      <c r="E3" s="22" t="s">
        <v>21</v>
      </c>
      <c r="F3" s="29">
        <v>100</v>
      </c>
      <c r="G3" s="2" t="s">
        <v>2</v>
      </c>
      <c r="I3" s="22" t="s">
        <v>21</v>
      </c>
      <c r="J3" s="29">
        <v>100</v>
      </c>
      <c r="K3" s="2" t="s">
        <v>2</v>
      </c>
    </row>
    <row r="4" spans="1:11">
      <c r="A4" s="20" t="s">
        <v>22</v>
      </c>
      <c r="B4" s="30">
        <v>90</v>
      </c>
      <c r="C4" s="2" t="s">
        <v>2</v>
      </c>
      <c r="E4" s="23" t="s">
        <v>22</v>
      </c>
      <c r="F4" s="30">
        <v>90</v>
      </c>
      <c r="G4" s="2" t="s">
        <v>2</v>
      </c>
      <c r="I4" s="23" t="s">
        <v>22</v>
      </c>
      <c r="J4" s="30">
        <v>90</v>
      </c>
      <c r="K4" s="2" t="s">
        <v>2</v>
      </c>
    </row>
    <row r="5" spans="1:11">
      <c r="A5" s="20" t="s">
        <v>23</v>
      </c>
      <c r="B5" s="30">
        <v>190</v>
      </c>
      <c r="E5" s="23" t="s">
        <v>25</v>
      </c>
      <c r="F5" s="30">
        <v>120</v>
      </c>
      <c r="I5" s="23" t="s">
        <v>27</v>
      </c>
      <c r="J5" s="30">
        <v>100</v>
      </c>
    </row>
    <row r="6" spans="1:11" ht="15.75" thickBot="1">
      <c r="A6" s="21" t="s">
        <v>24</v>
      </c>
      <c r="B6" s="31">
        <v>0</v>
      </c>
      <c r="E6" s="24" t="s">
        <v>26</v>
      </c>
      <c r="F6" s="31">
        <v>30</v>
      </c>
      <c r="I6" s="24" t="s">
        <v>28</v>
      </c>
      <c r="J6" s="31">
        <v>100</v>
      </c>
    </row>
    <row r="7" spans="1:11" ht="15.75" thickBot="1">
      <c r="B7" s="32"/>
      <c r="F7" s="32"/>
      <c r="J7" s="32"/>
    </row>
    <row r="8" spans="1:11">
      <c r="A8" s="25" t="s">
        <v>38</v>
      </c>
      <c r="B8" s="33">
        <f>($B$5^2+$B$6^2-$B$3^2-$B$4^2)/(2*$B$3*B4)</f>
        <v>1</v>
      </c>
      <c r="E8" s="25" t="s">
        <v>38</v>
      </c>
      <c r="F8" s="49">
        <f>($F$5^2+$F$6^2-$B$3^2-$B$4^2)/(2*$B$3*F4)</f>
        <v>-0.15555555555555556</v>
      </c>
      <c r="I8" s="25" t="s">
        <v>38</v>
      </c>
      <c r="J8" s="49">
        <f>($J$5^2+$J$6^2-$J$3^2-$J$4^2)/(2*$J$3*J4)</f>
        <v>0.10555555555555556</v>
      </c>
    </row>
    <row r="9" spans="1:11">
      <c r="A9" s="26" t="s">
        <v>30</v>
      </c>
      <c r="B9" s="34">
        <f>DEGREES(ACOS($B$8))</f>
        <v>0</v>
      </c>
      <c r="E9" s="26" t="s">
        <v>30</v>
      </c>
      <c r="F9" s="34">
        <f>-DEGREES(ACOS($F$8))</f>
        <v>-98.949018065329241</v>
      </c>
      <c r="I9" s="26" t="s">
        <v>30</v>
      </c>
      <c r="J9" s="34">
        <f>-DEGREES(ACOS($J$8))</f>
        <v>-83.940824572869573</v>
      </c>
    </row>
    <row r="10" spans="1:11">
      <c r="A10" s="27" t="s">
        <v>39</v>
      </c>
      <c r="B10" s="34">
        <f>SIN(RADIANS($B$9))</f>
        <v>0</v>
      </c>
      <c r="E10" s="27" t="s">
        <v>39</v>
      </c>
      <c r="F10" s="50">
        <f>SIN(RADIANS($F$9))</f>
        <v>-0.98782714537301641</v>
      </c>
      <c r="I10" s="27" t="s">
        <v>39</v>
      </c>
      <c r="J10" s="50">
        <f>SIN(RADIANS($J$9))</f>
        <v>-0.99441340733688721</v>
      </c>
    </row>
    <row r="11" spans="1:11">
      <c r="A11" s="26" t="s">
        <v>32</v>
      </c>
      <c r="B11" s="34">
        <f>DEGREES(ATAN($B$6/$B$5)-ATAN($B$4*$B$10/($B$3+$B$4*$B$8)))</f>
        <v>0</v>
      </c>
      <c r="E11" s="26" t="s">
        <v>32</v>
      </c>
      <c r="F11" s="34">
        <f>DEGREES(ATAN($F$6/$F$5)-ATAN($F$4*$F$10/($F$3+$B$4*$F$8)))</f>
        <v>59.987603157560514</v>
      </c>
      <c r="I11" s="26" t="s">
        <v>32</v>
      </c>
      <c r="J11" s="34">
        <f>DEGREES(ATAN($J$6/$J$5)-ATAN($J$4*$J$10/($J$3+$J$4*$J$8)))</f>
        <v>84.260025257868406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100</v>
      </c>
      <c r="E13" s="27" t="s">
        <v>33</v>
      </c>
      <c r="F13" s="34">
        <f>$F$3*COS(RADIANS($F$11))</f>
        <v>50.01873665028009</v>
      </c>
      <c r="I13" s="27" t="s">
        <v>33</v>
      </c>
      <c r="J13" s="34">
        <f>$B$3*COS(RADIANS($J$11))</f>
        <v>10.001396669840069</v>
      </c>
    </row>
    <row r="14" spans="1:11" ht="15.75" thickBot="1">
      <c r="A14" s="28" t="s">
        <v>34</v>
      </c>
      <c r="B14" s="35">
        <f>$B$3*SIN(RADIANS($B$11))</f>
        <v>0</v>
      </c>
      <c r="E14" s="28" t="s">
        <v>34</v>
      </c>
      <c r="F14" s="35">
        <f>$F$3*SIN(RADIANS($F$11))</f>
        <v>86.591720065546269</v>
      </c>
      <c r="I14" s="28" t="s">
        <v>34</v>
      </c>
      <c r="J14" s="35">
        <f>$J$3*SIN(RADIANS($J$11))</f>
        <v>99.498603330159924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100</v>
      </c>
      <c r="C18" s="37">
        <f>B14</f>
        <v>0</v>
      </c>
      <c r="E18" s="3">
        <v>1</v>
      </c>
      <c r="F18" s="37">
        <f>F13</f>
        <v>50.01873665028009</v>
      </c>
      <c r="G18" s="37">
        <f>F14</f>
        <v>86.591720065546269</v>
      </c>
      <c r="I18" s="3">
        <v>1</v>
      </c>
      <c r="J18" s="37">
        <f>J13</f>
        <v>10.001396669840069</v>
      </c>
      <c r="K18" s="37">
        <f>J14</f>
        <v>99.498603330159924</v>
      </c>
    </row>
    <row r="19" spans="1:12">
      <c r="A19" s="3">
        <v>2</v>
      </c>
      <c r="B19" s="37">
        <f>B5</f>
        <v>190</v>
      </c>
      <c r="C19" s="37">
        <f>B6</f>
        <v>0</v>
      </c>
      <c r="E19" s="3">
        <v>2</v>
      </c>
      <c r="F19" s="37">
        <f>F5</f>
        <v>120</v>
      </c>
      <c r="G19" s="37">
        <f>F6</f>
        <v>30</v>
      </c>
      <c r="I19" s="3">
        <v>2</v>
      </c>
      <c r="J19" s="37">
        <f>J5</f>
        <v>100</v>
      </c>
      <c r="K19" s="37">
        <f>J6</f>
        <v>100</v>
      </c>
    </row>
    <row r="20" spans="1:12">
      <c r="B20" s="32"/>
      <c r="F20" s="32"/>
      <c r="J20" s="32"/>
    </row>
    <row r="21" spans="1:12">
      <c r="A21" s="2" t="s">
        <v>40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0</v>
      </c>
      <c r="E22" s="7" t="s">
        <v>3</v>
      </c>
      <c r="F22" s="38">
        <f>F11</f>
        <v>59.987603157560514</v>
      </c>
      <c r="I22" s="7" t="s">
        <v>3</v>
      </c>
      <c r="J22" s="38">
        <f>J11</f>
        <v>84.260025257868406</v>
      </c>
    </row>
    <row r="23" spans="1:12">
      <c r="A23" s="7" t="s">
        <v>4</v>
      </c>
      <c r="B23" s="38">
        <f>B9</f>
        <v>0</v>
      </c>
      <c r="E23" s="7" t="s">
        <v>4</v>
      </c>
      <c r="F23" s="38">
        <f>F9</f>
        <v>-98.949018065329241</v>
      </c>
      <c r="I23" s="7" t="s">
        <v>4</v>
      </c>
      <c r="J23" s="38">
        <f>J9</f>
        <v>-83.940824572869573</v>
      </c>
    </row>
    <row r="27" spans="1:12" ht="18.75">
      <c r="A27" s="1"/>
    </row>
    <row r="29" spans="1:12" ht="2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/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zoomScale="120" zoomScaleNormal="120" workbookViewId="0">
      <selection activeCell="Q22" sqref="Q22"/>
    </sheetView>
  </sheetViews>
  <sheetFormatPr defaultColWidth="8.85546875" defaultRowHeight="15"/>
  <cols>
    <col min="1" max="1" width="7" style="2" customWidth="1"/>
    <col min="2" max="2" width="8" style="2" customWidth="1"/>
    <col min="3" max="3" width="6.42578125" style="2" customWidth="1"/>
    <col min="4" max="16384" width="8.85546875" style="2"/>
  </cols>
  <sheetData>
    <row r="1" spans="1:3" ht="21">
      <c r="A1" s="43" t="s">
        <v>12</v>
      </c>
    </row>
    <row r="2" spans="1:3" ht="10.15" customHeight="1" thickBot="1">
      <c r="A2" s="1"/>
    </row>
    <row r="3" spans="1:3">
      <c r="A3" s="15" t="s">
        <v>0</v>
      </c>
      <c r="B3" s="16">
        <v>70</v>
      </c>
      <c r="C3" s="2" t="s">
        <v>2</v>
      </c>
    </row>
    <row r="4" spans="1:3">
      <c r="A4" s="17" t="s">
        <v>1</v>
      </c>
      <c r="B4" s="18">
        <v>70</v>
      </c>
      <c r="C4" s="2" t="s">
        <v>2</v>
      </c>
    </row>
    <row r="5" spans="1:3">
      <c r="A5" s="40" t="s">
        <v>3</v>
      </c>
      <c r="B5" s="18">
        <v>-8</v>
      </c>
    </row>
    <row r="6" spans="1:3" ht="15.75" thickBot="1">
      <c r="A6" s="41" t="s">
        <v>4</v>
      </c>
      <c r="B6" s="42">
        <v>90</v>
      </c>
    </row>
    <row r="7" spans="1:3" ht="15.75" thickBot="1"/>
    <row r="8" spans="1:3">
      <c r="A8" s="8" t="s">
        <v>9</v>
      </c>
      <c r="B8" s="9">
        <f>B3*COS(RADIANS(B5))</f>
        <v>69.318764811909929</v>
      </c>
    </row>
    <row r="9" spans="1:3">
      <c r="A9" s="11" t="s">
        <v>8</v>
      </c>
      <c r="B9" s="10">
        <f>B3*SIN(RADIANS(B5))</f>
        <v>-9.74211706720458</v>
      </c>
    </row>
    <row r="10" spans="1:3">
      <c r="A10" s="11"/>
      <c r="B10" s="12"/>
    </row>
    <row r="11" spans="1:3">
      <c r="A11" s="11" t="s">
        <v>7</v>
      </c>
      <c r="B11" s="10">
        <f>$B$3*COS(RADIANS($B$5))+$B$4*COS(RADIANS($B$5+$B$6))</f>
        <v>79.060881879114504</v>
      </c>
    </row>
    <row r="12" spans="1:3" ht="15.75" thickBot="1">
      <c r="A12" s="13" t="s">
        <v>11</v>
      </c>
      <c r="B12" s="14">
        <f>$B$3*SIN(RADIANS($B$5))+$B$4*SIN(RADIANS($B$5+$B$6))</f>
        <v>59.576647744705348</v>
      </c>
    </row>
    <row r="14" spans="1:3">
      <c r="A14" s="5" t="s">
        <v>10</v>
      </c>
      <c r="B14" s="5" t="s">
        <v>5</v>
      </c>
      <c r="C14" s="5" t="s">
        <v>6</v>
      </c>
    </row>
    <row r="15" spans="1:3">
      <c r="A15" s="3">
        <v>0</v>
      </c>
      <c r="B15" s="3">
        <v>0</v>
      </c>
      <c r="C15" s="3">
        <v>0</v>
      </c>
    </row>
    <row r="16" spans="1:3">
      <c r="A16" s="3">
        <v>1</v>
      </c>
      <c r="B16" s="4">
        <f>B8</f>
        <v>69.318764811909929</v>
      </c>
      <c r="C16" s="4">
        <f>B9</f>
        <v>-9.74211706720458</v>
      </c>
    </row>
    <row r="17" spans="1:3">
      <c r="A17" s="3">
        <v>2</v>
      </c>
      <c r="B17" s="4">
        <f>B11</f>
        <v>79.060881879114504</v>
      </c>
      <c r="C17" s="4">
        <f>B12</f>
        <v>59.576647744705348</v>
      </c>
    </row>
    <row r="29" spans="1:3" ht="8.4499999999999993" customHeight="1"/>
    <row r="36" spans="1:3" ht="15.75">
      <c r="A36" s="39" t="s">
        <v>16</v>
      </c>
    </row>
    <row r="38" spans="1:3">
      <c r="A38" s="5" t="s">
        <v>10</v>
      </c>
      <c r="B38" s="6" t="s">
        <v>3</v>
      </c>
      <c r="C38" s="6" t="s">
        <v>4</v>
      </c>
    </row>
    <row r="39" spans="1:3">
      <c r="A39" s="3" t="s">
        <v>13</v>
      </c>
      <c r="B39" s="3">
        <v>54</v>
      </c>
      <c r="C39" s="3">
        <v>62</v>
      </c>
    </row>
    <row r="40" spans="1:3">
      <c r="A40" s="3" t="s">
        <v>14</v>
      </c>
      <c r="B40" s="4">
        <v>81</v>
      </c>
      <c r="C40" s="4">
        <v>-87</v>
      </c>
    </row>
    <row r="41" spans="1:3">
      <c r="A41" s="3" t="s">
        <v>15</v>
      </c>
      <c r="B41" s="4">
        <v>36</v>
      </c>
      <c r="C41" s="4">
        <v>-63</v>
      </c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zoomScale="130" zoomScaleNormal="130" workbookViewId="0">
      <selection activeCell="O77" sqref="O77"/>
    </sheetView>
  </sheetViews>
  <sheetFormatPr defaultColWidth="8.85546875" defaultRowHeight="15"/>
  <cols>
    <col min="1" max="1" width="6.28515625" style="2" customWidth="1"/>
    <col min="2" max="2" width="7.85546875" style="2" customWidth="1"/>
    <col min="3" max="3" width="6.7109375" style="2" customWidth="1"/>
    <col min="4" max="4" width="2.42578125" style="2" customWidth="1"/>
    <col min="5" max="5" width="6" style="2" customWidth="1"/>
    <col min="6" max="6" width="6.85546875" style="2" customWidth="1"/>
    <col min="7" max="7" width="5.28515625" style="2" customWidth="1"/>
    <col min="8" max="8" width="2.7109375" style="2" customWidth="1"/>
    <col min="9" max="9" width="5.7109375" style="2" customWidth="1"/>
    <col min="10" max="10" width="6.42578125" style="2" customWidth="1"/>
    <col min="11" max="11" width="6.140625" style="2" customWidth="1"/>
    <col min="12" max="16384" width="8.85546875" style="2"/>
  </cols>
  <sheetData>
    <row r="1" spans="1:11" ht="21">
      <c r="A1" s="43" t="s">
        <v>36</v>
      </c>
    </row>
    <row r="2" spans="1:11" ht="10.9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.7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.7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.7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1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1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1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1">
      <c r="B20" s="32"/>
      <c r="F20" s="32"/>
      <c r="J20" s="32"/>
    </row>
    <row r="21" spans="1:11">
      <c r="A21" s="47" t="s">
        <v>17</v>
      </c>
      <c r="B21" s="48"/>
      <c r="E21" s="47" t="s">
        <v>18</v>
      </c>
      <c r="F21" s="32"/>
      <c r="I21" s="47" t="s">
        <v>19</v>
      </c>
      <c r="J21" s="32"/>
    </row>
    <row r="22" spans="1:11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1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1" ht="18.75">
      <c r="A27" s="1" t="s">
        <v>20</v>
      </c>
    </row>
    <row r="40" spans="1:1" ht="18.75">
      <c r="A40" s="1" t="s">
        <v>35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Inversa</vt:lpstr>
      <vt:lpstr>Diretta</vt:lpstr>
      <vt:lpstr>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18907419</cp:lastModifiedBy>
  <cp:lastPrinted>2021-03-17T11:32:41Z</cp:lastPrinted>
  <dcterms:created xsi:type="dcterms:W3CDTF">2021-03-10T12:02:28Z</dcterms:created>
  <dcterms:modified xsi:type="dcterms:W3CDTF">2023-02-06T12:12:57Z</dcterms:modified>
</cp:coreProperties>
</file>